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autoCompressPictures="0"/>
  <xr:revisionPtr revIDLastSave="24" documentId="8_{B2546D1E-1827-443B-ABC9-BE5047BEEA36}" xr6:coauthVersionLast="47" xr6:coauthVersionMax="47" xr10:uidLastSave="{EF0F8E02-59EE-487B-8E44-8965D7B87033}"/>
  <workbookProtection workbookAlgorithmName="SHA-512" workbookHashValue="tF0pKIwA1moDmVlCoz5KJNY7heGqV3hCix3UlroLMQbfkC9HuIaiLzBbUHf91L9r1bQM7KLeZULTIB5fYZjpYQ==" workbookSaltValue="jdMaBoDynu+mWhvwBYfZNw==" workbookSpinCount="100000" lockStructure="1"/>
  <bookViews>
    <workbookView xWindow="-120" yWindow="-120" windowWidth="29040" windowHeight="15720" tabRatio="500" activeTab="1" xr2:uid="{00000000-000D-0000-FFFF-FFFF00000000}"/>
  </bookViews>
  <sheets>
    <sheet name="Court Operational Dashboard" sheetId="1" r:id="rId1"/>
    <sheet name="Data" sheetId="7" r:id="rId2"/>
  </sheets>
  <definedNames>
    <definedName name="_xlnm.Print_Area" localSheetId="0">'Court Operational Dashboard'!$B$1:$N$14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7" l="1"/>
  <c r="H13" i="7"/>
  <c r="I13" i="7"/>
  <c r="J13" i="7"/>
  <c r="K13" i="7"/>
  <c r="L13" i="7"/>
  <c r="B13" i="7"/>
  <c r="C13" i="7" s="1"/>
  <c r="D13" i="7" s="1"/>
  <c r="E13" i="7" s="1"/>
  <c r="F13" i="7" s="1"/>
  <c r="G13" i="7" s="1"/>
  <c r="P19" i="7"/>
  <c r="O19" i="7"/>
  <c r="P16" i="7"/>
  <c r="O16" i="7"/>
  <c r="M15" i="7"/>
  <c r="L15" i="7"/>
  <c r="K15" i="7"/>
  <c r="J15" i="7"/>
  <c r="I15" i="7"/>
  <c r="H15" i="7"/>
  <c r="G15" i="7"/>
  <c r="F15" i="7"/>
  <c r="E15" i="7"/>
  <c r="D15" i="7"/>
  <c r="C15" i="7"/>
  <c r="B15" i="7"/>
  <c r="N14" i="7"/>
  <c r="N12" i="7"/>
  <c r="C6" i="1" l="1"/>
  <c r="N13" i="7"/>
  <c r="C4" i="1" s="1"/>
  <c r="C5" i="1"/>
  <c r="C3" i="1"/>
</calcChain>
</file>

<file path=xl/sharedStrings.xml><?xml version="1.0" encoding="utf-8"?>
<sst xmlns="http://schemas.openxmlformats.org/spreadsheetml/2006/main" count="69" uniqueCount="62">
  <si>
    <t>DASHBOARD DATA</t>
  </si>
  <si>
    <t>Clearance Rate</t>
  </si>
  <si>
    <t>KEY PERFORMANCE INDICATORS</t>
  </si>
  <si>
    <t>COURT OPERATIONAL DASHBOARD</t>
  </si>
  <si>
    <t>AVERAGE CLEARANCE RATE</t>
  </si>
  <si>
    <t>monthly</t>
  </si>
  <si>
    <t>AGE OF ACTIVE CASES</t>
  </si>
  <si>
    <t>0-90 Days</t>
  </si>
  <si>
    <t>91-180 Days</t>
  </si>
  <si>
    <t>PENDING CASES</t>
  </si>
  <si>
    <t>Total</t>
  </si>
  <si>
    <t>cases</t>
  </si>
  <si>
    <t>CASE PROCESSING ACCURACY</t>
  </si>
  <si>
    <t>181-270 Days</t>
  </si>
  <si>
    <t>271-365 Days</t>
  </si>
  <si>
    <t>365+ Days</t>
  </si>
  <si>
    <t>Age of Active Cases</t>
  </si>
  <si>
    <t>Case Information</t>
  </si>
  <si>
    <t>Cases Opened</t>
  </si>
  <si>
    <t>Cases Pending</t>
  </si>
  <si>
    <t>Cases Closed</t>
  </si>
  <si>
    <t>Opening Accuracy</t>
  </si>
  <si>
    <t>Closing Accuracy</t>
  </si>
  <si>
    <t>Performance Indicators</t>
  </si>
  <si>
    <t>Opening</t>
  </si>
  <si>
    <t>Closing</t>
  </si>
  <si>
    <t>OPENED, PENDING, AND CLOSED CASES</t>
  </si>
  <si>
    <t>CASE CLEARANCE RATES</t>
  </si>
  <si>
    <t>CASE PROCESSING TIMELINESS</t>
  </si>
  <si>
    <t>average</t>
  </si>
  <si>
    <t>Opening Timeliness</t>
  </si>
  <si>
    <t>Closing Timeliness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</si>
  <si>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</si>
  <si>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</si>
  <si>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</si>
  <si>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</si>
  <si>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</si>
  <si>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</si>
  <si>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</si>
  <si>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</si>
  <si>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</si>
  <si>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</si>
  <si>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</si>
  <si>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</si>
  <si>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 Passing</t>
  </si>
  <si>
    <t>Almost Passing</t>
  </si>
  <si>
    <t>Passing</t>
  </si>
  <si>
    <t>Instructions</t>
  </si>
  <si>
    <t>Q1</t>
  </si>
  <si>
    <t>Q2</t>
  </si>
  <si>
    <t>Q3</t>
  </si>
  <si>
    <t>Q4</t>
  </si>
  <si>
    <t>REPORTING YEAR</t>
  </si>
  <si>
    <t>Enter the number of cases pending for each case age interval for the reporting period.</t>
  </si>
  <si>
    <t>Enter the number performance indicators in each level for the reporting period</t>
  </si>
  <si>
    <t>1. Enter the month's number of cases opened and cases closed.</t>
  </si>
  <si>
    <t>2. Enter the month's accuracy percentage for opening and closing</t>
  </si>
  <si>
    <t>3. Enter the month's percentage of cases opened and closed within the processing standard.</t>
  </si>
  <si>
    <t>Setup: Enter the number of cases pending on the last day of the prior year.</t>
  </si>
  <si>
    <t>Enter the reporting year in the year box on the Court Operational Dashboard sheet.</t>
  </si>
  <si>
    <t>Only enter data in the white boxes.</t>
  </si>
  <si>
    <t>Prior Year Cases Pending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</si>
</sst>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22"/>
      <color theme="1"/>
      <name val="Segoe UI"/>
      <family val="2"/>
    </font>
    <font>
      <sz val="12"/>
      <color theme="1"/>
      <name val="Segoe UI"/>
      <family val="2"/>
    </font>
    <font>
      <sz val="14"/>
      <color theme="1" tint="0.34998626667073579"/>
      <name val="Segoe UI"/>
      <family val="2"/>
    </font>
    <font>
      <b/>
      <sz val="10"/>
      <color theme="1"/>
      <name val="Segoe UI"/>
      <family val="2"/>
    </font>
    <font>
      <sz val="12"/>
      <color indexed="8"/>
      <name val="Segoe UI"/>
      <family val="2"/>
    </font>
    <font>
      <sz val="11"/>
      <color theme="1" tint="0.34998626667073579"/>
      <name val="Segoe UI"/>
      <family val="2"/>
    </font>
    <font>
      <b/>
      <sz val="12"/>
      <color theme="1"/>
      <name val="Segoe UI"/>
      <family val="2"/>
    </font>
    <font>
      <sz val="9"/>
      <color theme="1" tint="0.34998626667073579"/>
      <name val="Segoe UI"/>
      <family val="2"/>
    </font>
    <font>
      <b/>
      <sz val="22"/>
      <color theme="1" tint="0.34998626667073579"/>
      <name val="Segoe UI"/>
      <family val="2"/>
    </font>
    <font>
      <sz val="13"/>
      <color theme="1"/>
      <name val="Segoe UI"/>
      <family val="2"/>
    </font>
    <font>
      <sz val="10"/>
      <color theme="1"/>
      <name val="Segoe UI"/>
      <family val="2"/>
    </font>
    <font>
      <sz val="20"/>
      <color theme="1"/>
      <name val="Segoe UI"/>
      <family val="2"/>
    </font>
    <font>
      <sz val="18"/>
      <color theme="1"/>
      <name val="Segoe UI"/>
      <family val="2"/>
    </font>
    <font>
      <sz val="30"/>
      <color theme="1"/>
      <name val="Segoe UI"/>
      <family val="2"/>
    </font>
    <font>
      <b/>
      <sz val="36"/>
      <color theme="1" tint="0.34998626667073579"/>
      <name val="Segoe UI"/>
      <family val="2"/>
    </font>
    <font>
      <b/>
      <sz val="20"/>
      <color theme="1"/>
      <name val="Segoe UI"/>
      <family val="2"/>
    </font>
    <font>
      <b/>
      <sz val="18"/>
      <color theme="1"/>
      <name val="Segoe UI"/>
      <family val="2"/>
    </font>
    <font>
      <sz val="8"/>
      <name val="Calibri"/>
      <family val="2"/>
      <scheme val="minor"/>
    </font>
    <font>
      <i/>
      <sz val="12"/>
      <color theme="1"/>
      <name val="Segoe UI"/>
      <family val="2"/>
    </font>
    <font>
      <sz val="12"/>
      <color theme="1"/>
      <name val="Inconsolata UltraExpanded Black"/>
    </font>
    <font>
      <u/>
      <sz val="12"/>
      <color theme="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/>
      <top/>
      <bottom style="hair">
        <color theme="7" tint="0.39997558519241921"/>
      </bottom>
      <diagonal/>
    </border>
    <border>
      <left/>
      <right/>
      <top/>
      <bottom style="hair">
        <color theme="7" tint="0.39997558519241921"/>
      </bottom>
      <diagonal/>
    </border>
    <border>
      <left style="thick">
        <color theme="7"/>
      </left>
      <right/>
      <top style="hair">
        <color theme="7" tint="0.39997558519241921"/>
      </top>
      <bottom style="hair">
        <color theme="7" tint="0.39997558519241921"/>
      </bottom>
      <diagonal/>
    </border>
    <border>
      <left/>
      <right/>
      <top style="hair">
        <color theme="7" tint="0.39997558519241921"/>
      </top>
      <bottom style="hair">
        <color theme="7" tint="0.39997558519241921"/>
      </bottom>
      <diagonal/>
    </border>
    <border>
      <left style="thick">
        <color rgb="FF00A500"/>
      </left>
      <right/>
      <top/>
      <bottom/>
      <diagonal/>
    </border>
    <border>
      <left style="thick">
        <color rgb="FFC5EBEE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9" tint="0.79998168889431442"/>
      </left>
      <right/>
      <top/>
      <bottom/>
      <diagonal/>
    </border>
    <border>
      <left style="thick">
        <color theme="5" tint="0.7999816888943144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7" tint="0.59996337778862885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8" xfId="0" applyFont="1" applyBorder="1" applyAlignment="1">
      <alignment vertical="center"/>
    </xf>
    <xf numFmtId="0" fontId="9" fillId="0" borderId="8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8" borderId="9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1" fontId="9" fillId="13" borderId="9" xfId="0" applyNumberFormat="1" applyFont="1" applyFill="1" applyBorder="1" applyAlignment="1">
      <alignment horizontal="center" vertical="center"/>
    </xf>
    <xf numFmtId="9" fontId="9" fillId="13" borderId="0" xfId="2" applyFont="1" applyFill="1"/>
    <xf numFmtId="0" fontId="11" fillId="11" borderId="13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14" fillId="0" borderId="0" xfId="0" applyFont="1"/>
    <xf numFmtId="0" fontId="15" fillId="13" borderId="0" xfId="0" applyFont="1" applyFill="1" applyAlignment="1">
      <alignment horizontal="center" vertical="center"/>
    </xf>
    <xf numFmtId="0" fontId="16" fillId="5" borderId="0" xfId="0" applyFont="1" applyFill="1" applyAlignment="1">
      <alignment vertical="center" wrapText="1"/>
    </xf>
    <xf numFmtId="0" fontId="18" fillId="5" borderId="0" xfId="0" applyFont="1" applyFill="1" applyAlignment="1">
      <alignment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9" fontId="21" fillId="0" borderId="3" xfId="2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indent="1"/>
    </xf>
    <xf numFmtId="0" fontId="9" fillId="0" borderId="6" xfId="0" applyFont="1" applyBorder="1"/>
    <xf numFmtId="0" fontId="9" fillId="0" borderId="10" xfId="0" applyFont="1" applyBorder="1"/>
    <xf numFmtId="1" fontId="21" fillId="0" borderId="5" xfId="2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indent="1"/>
    </xf>
    <xf numFmtId="9" fontId="21" fillId="0" borderId="0" xfId="2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9" fillId="0" borderId="7" xfId="0" applyFont="1" applyBorder="1"/>
    <xf numFmtId="0" fontId="9" fillId="0" borderId="11" xfId="0" applyFont="1" applyBorder="1"/>
    <xf numFmtId="0" fontId="22" fillId="5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1" fontId="12" fillId="0" borderId="12" xfId="0" applyNumberFormat="1" applyFont="1" applyBorder="1" applyAlignment="1" applyProtection="1">
      <alignment horizontal="center" vertical="center"/>
      <protection locked="0"/>
    </xf>
    <xf numFmtId="9" fontId="12" fillId="0" borderId="12" xfId="2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23" fillId="0" borderId="7" xfId="0" applyFont="1" applyBorder="1" applyAlignment="1">
      <alignment horizontal="left" vertical="center" indent="1"/>
    </xf>
    <xf numFmtId="0" fontId="9" fillId="0" borderId="0" xfId="0" applyFont="1" applyBorder="1"/>
    <xf numFmtId="0" fontId="23" fillId="0" borderId="17" xfId="0" applyFont="1" applyBorder="1" applyAlignment="1">
      <alignment horizontal="left" vertical="center" indent="1"/>
    </xf>
    <xf numFmtId="0" fontId="9" fillId="0" borderId="17" xfId="0" applyFont="1" applyBorder="1"/>
    <xf numFmtId="0" fontId="24" fillId="0" borderId="0" xfId="0" applyFont="1" applyBorder="1" applyAlignment="1">
      <alignment horizontal="left" vertical="center" indent="1"/>
    </xf>
    <xf numFmtId="0" fontId="23" fillId="0" borderId="0" xfId="0" applyFont="1" applyBorder="1" applyAlignment="1">
      <alignment horizontal="right" vertical="center" indent="1"/>
    </xf>
    <xf numFmtId="9" fontId="12" fillId="13" borderId="16" xfId="2" applyFont="1" applyFill="1" applyBorder="1" applyAlignment="1">
      <alignment horizontal="center" vertical="center"/>
    </xf>
    <xf numFmtId="9" fontId="12" fillId="13" borderId="9" xfId="2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right"/>
    </xf>
    <xf numFmtId="0" fontId="0" fillId="5" borderId="23" xfId="0" applyFill="1" applyBorder="1"/>
    <xf numFmtId="0" fontId="9" fillId="5" borderId="24" xfId="0" applyFont="1" applyFill="1" applyBorder="1"/>
    <xf numFmtId="0" fontId="9" fillId="5" borderId="25" xfId="0" applyFont="1" applyFill="1" applyBorder="1"/>
    <xf numFmtId="0" fontId="0" fillId="5" borderId="26" xfId="0" applyFill="1" applyBorder="1"/>
    <xf numFmtId="0" fontId="27" fillId="5" borderId="20" xfId="0" applyFont="1" applyFill="1" applyBorder="1"/>
    <xf numFmtId="0" fontId="27" fillId="5" borderId="21" xfId="0" applyFont="1" applyFill="1" applyBorder="1"/>
    <xf numFmtId="0" fontId="9" fillId="5" borderId="22" xfId="0" applyFont="1" applyFill="1" applyBorder="1"/>
    <xf numFmtId="0" fontId="27" fillId="5" borderId="0" xfId="0" applyFont="1" applyFill="1" applyBorder="1"/>
    <xf numFmtId="0" fontId="27" fillId="5" borderId="23" xfId="0" applyFont="1" applyFill="1" applyBorder="1"/>
    <xf numFmtId="0" fontId="27" fillId="5" borderId="25" xfId="0" applyFont="1" applyFill="1" applyBorder="1"/>
    <xf numFmtId="0" fontId="28" fillId="5" borderId="19" xfId="0" applyFont="1" applyFill="1" applyBorder="1"/>
    <xf numFmtId="0" fontId="9" fillId="5" borderId="20" xfId="0" applyFont="1" applyFill="1" applyBorder="1"/>
    <xf numFmtId="0" fontId="0" fillId="5" borderId="20" xfId="0" applyFill="1" applyBorder="1"/>
    <xf numFmtId="0" fontId="9" fillId="5" borderId="21" xfId="0" applyFont="1" applyFill="1" applyBorder="1"/>
    <xf numFmtId="0" fontId="0" fillId="5" borderId="24" xfId="0" applyFill="1" applyBorder="1"/>
    <xf numFmtId="0" fontId="0" fillId="5" borderId="25" xfId="0" applyFill="1" applyBorder="1"/>
    <xf numFmtId="0" fontId="9" fillId="5" borderId="26" xfId="0" applyFont="1" applyFill="1" applyBorder="1"/>
    <xf numFmtId="0" fontId="9" fillId="14" borderId="0" xfId="0" applyFont="1" applyFill="1"/>
    <xf numFmtId="0" fontId="9" fillId="5" borderId="0" xfId="0" applyFont="1" applyFill="1" applyBorder="1"/>
    <xf numFmtId="0" fontId="0" fillId="5" borderId="0" xfId="0" applyFill="1" applyBorder="1"/>
    <xf numFmtId="0" fontId="9" fillId="5" borderId="23" xfId="0" applyFont="1" applyFill="1" applyBorder="1"/>
    <xf numFmtId="0" fontId="19" fillId="0" borderId="12" xfId="0" applyFont="1" applyBorder="1" applyAlignment="1" applyProtection="1">
      <alignment vertical="top"/>
      <protection locked="0"/>
    </xf>
    <xf numFmtId="0" fontId="9" fillId="5" borderId="12" xfId="0" applyFont="1" applyFill="1" applyBorder="1" applyAlignment="1" applyProtection="1">
      <alignment horizontal="center"/>
      <protection locked="0"/>
    </xf>
    <xf numFmtId="1" fontId="12" fillId="13" borderId="12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6" fillId="5" borderId="19" xfId="0" applyFont="1" applyFill="1" applyBorder="1" applyAlignment="1">
      <alignment horizontal="center"/>
    </xf>
    <xf numFmtId="0" fontId="26" fillId="5" borderId="20" xfId="0" applyFont="1" applyFill="1" applyBorder="1" applyAlignment="1">
      <alignment horizontal="center"/>
    </xf>
    <xf numFmtId="0" fontId="26" fillId="5" borderId="21" xfId="0" applyFont="1" applyFill="1" applyBorder="1" applyAlignment="1">
      <alignment horizontal="center"/>
    </xf>
  </cellXfs>
  <cellStyles count="3">
    <cellStyle name="Normal" xfId="0" builtinId="0"/>
    <cellStyle name="Normal 2" xfId="1" xr:uid="{EA5BEB12-5956-B347-A893-122D6A3BC7BA}"/>
    <cellStyle name="Percent" xfId="2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Data!$B$7:$D$7</c:f>
              <c:strCache>
                <c:ptCount val="3"/>
                <c:pt idx="0">
                  <c:v>Not Passing</c:v>
                </c:pt>
                <c:pt idx="1">
                  <c:v>Almost Passing</c:v>
                </c:pt>
                <c:pt idx="2">
                  <c:v>Passing</c:v>
                </c:pt>
              </c:strCache>
            </c:strRef>
          </c:cat>
          <c:val>
            <c:numRef>
              <c:f>Data!$B$8:$D$8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25-430C-9F27-F81DDC5D48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Arial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Data!$O$15:$P$15</c:f>
              <c:strCache>
                <c:ptCount val="2"/>
                <c:pt idx="0">
                  <c:v>Closing</c:v>
                </c:pt>
                <c:pt idx="1">
                  <c:v>Opening</c:v>
                </c:pt>
              </c:strCache>
            </c:strRef>
          </c:cat>
          <c:val>
            <c:numRef>
              <c:f>Data!$O$16:$P$16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25-430C-9F27-F81DDC5D48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57-4CF1-9938-9D46E5F50C7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53-4A8A-BB86-4EC76782C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Data!$B$3:$F$4</c:f>
              <c:strCache>
                <c:ptCount val="5"/>
                <c:pt idx="0">
                  <c:v>0-90 Days</c:v>
                </c:pt>
                <c:pt idx="1">
                  <c:v>91-180 Days</c:v>
                </c:pt>
                <c:pt idx="2">
                  <c:v>181-270 Days</c:v>
                </c:pt>
                <c:pt idx="3">
                  <c:v>271-365 Days</c:v>
                </c:pt>
                <c:pt idx="4">
                  <c:v>365+ Days</c:v>
                </c:pt>
              </c:strCache>
            </c:strRef>
          </c:cat>
          <c:val>
            <c:numRef>
              <c:f>Data!$A$4:$E$4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2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Data!$A$12</c:f>
              <c:strCache>
                <c:ptCount val="1"/>
                <c:pt idx="0">
                  <c:v>Cases Opened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02-443E-8BF2-C82FDE4E89E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F02-443E-8BF2-C82FDE4E89E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F02-443E-8BF2-C82FDE4E89E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02-443E-8BF2-C82FDE4E89E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02-443E-8BF2-C82FDE4E89E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F02-443E-8BF2-C82FDE4E89E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F02-443E-8BF2-C82FDE4E89E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F02-443E-8BF2-C82FDE4E89E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F02-443E-8BF2-C82FDE4E89E2}"/>
              </c:ext>
            </c:extLst>
          </c:dPt>
          <c:cat>
            <c:strRef>
              <c:f>Data!$B$11:$M$11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Data!$B$12:$M$12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F02-443E-8BF2-C82FDE4E89E2}"/>
            </c:ext>
          </c:extLst>
        </c:ser>
        <c:ser>
          <c:idx val="1"/>
          <c:order val="1"/>
          <c:tx>
            <c:strRef>
              <c:f>Data!$A$13</c:f>
              <c:strCache>
                <c:ptCount val="1"/>
                <c:pt idx="0">
                  <c:v>Cases Pending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Data!$B$11:$M$11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Data!$B$13:$M$13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B6B-4960-BFD1-AE68838EFD20}"/>
            </c:ext>
          </c:extLst>
        </c:ser>
        <c:ser>
          <c:idx val="2"/>
          <c:order val="2"/>
          <c:tx>
            <c:strRef>
              <c:f>Data!$A$14</c:f>
              <c:strCache>
                <c:ptCount val="1"/>
                <c:pt idx="0">
                  <c:v>Cases Closed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Data!$B$11:$M$11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Data!$B$14:$M$14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3-FB6B-4960-BFD1-AE68838EF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Data!$A$15</c:f>
              <c:strCache>
                <c:ptCount val="1"/>
                <c:pt idx="0">
                  <c:v>Clearance Rate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Data!$B$11:$M$11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Data!$B$15:$M$15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3FA-4EC1-9D71-4F2E5E4F0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806703"/>
        <c:axId val="514810031"/>
      </c:line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D7-4484-B615-DA79B203E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Arial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Data!$O$18:$P$18</c:f>
              <c:strCache>
                <c:ptCount val="2"/>
                <c:pt idx="0">
                  <c:v>Closing</c:v>
                </c:pt>
                <c:pt idx="1">
                  <c:v>Opening</c:v>
                </c:pt>
              </c:strCache>
            </c:strRef>
          </c:cat>
          <c:val>
            <c:numRef>
              <c:f>Data!$O$19:$P$19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7-4484-B615-DA79B203E0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qualityincourt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8</xdr:row>
      <xdr:rowOff>12700</xdr:rowOff>
    </xdr:from>
    <xdr:to>
      <xdr:col>3</xdr:col>
      <xdr:colOff>1333500</xdr:colOff>
      <xdr:row>10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88899</xdr:colOff>
      <xdr:row>7</xdr:row>
      <xdr:rowOff>367748</xdr:rowOff>
    </xdr:from>
    <xdr:to>
      <xdr:col>8</xdr:col>
      <xdr:colOff>1186358</xdr:colOff>
      <xdr:row>9</xdr:row>
      <xdr:rowOff>175892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22477AB-A73B-1F4B-A6D6-C2BE0231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18676</xdr:colOff>
      <xdr:row>2</xdr:row>
      <xdr:rowOff>126253</xdr:rowOff>
    </xdr:from>
    <xdr:to>
      <xdr:col>8</xdr:col>
      <xdr:colOff>1451467</xdr:colOff>
      <xdr:row>6</xdr:row>
      <xdr:rowOff>188259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152399</xdr:colOff>
      <xdr:row>2</xdr:row>
      <xdr:rowOff>133348</xdr:rowOff>
    </xdr:from>
    <xdr:to>
      <xdr:col>19</xdr:col>
      <xdr:colOff>69272</xdr:colOff>
      <xdr:row>5</xdr:row>
      <xdr:rowOff>1237128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17E56-06E7-2296-D913-614D746D1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152400</xdr:colOff>
      <xdr:row>8</xdr:row>
      <xdr:rowOff>221673</xdr:rowOff>
    </xdr:from>
    <xdr:to>
      <xdr:col>19</xdr:col>
      <xdr:colOff>13854</xdr:colOff>
      <xdr:row>12</xdr:row>
      <xdr:rowOff>1882588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52BD99-E4D7-4F60-B1D6-2C1A1EC24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88900</xdr:colOff>
      <xdr:row>12</xdr:row>
      <xdr:rowOff>1988</xdr:rowOff>
    </xdr:from>
    <xdr:to>
      <xdr:col>8</xdr:col>
      <xdr:colOff>1183341</xdr:colOff>
      <xdr:row>13</xdr:row>
      <xdr:rowOff>122552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5885DDC-E90E-4F12-95D7-5989DFD38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409575</xdr:rowOff>
    </xdr:from>
    <xdr:to>
      <xdr:col>14</xdr:col>
      <xdr:colOff>657589</xdr:colOff>
      <xdr:row>9</xdr:row>
      <xdr:rowOff>133623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089A01-F6F8-09B6-A58A-0B7F9BED7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3825" y="409575"/>
          <a:ext cx="2610214" cy="195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Q25"/>
  <sheetViews>
    <sheetView showGridLines="0" zoomScale="85" zoomScaleNormal="85" workbookViewId="0">
      <selection activeCell="C2" sqref="C2"/>
    </sheetView>
  </sheetViews>
  <sheetFormatPr defaultColWidth="10.75" defaultRowHeight="17.25" x14ac:dyDescent="0.3"/>
  <cols>
    <col min="1" max="1" width="3.25" style="1" customWidth="1"/>
    <col min="2" max="2" width="55.5" style="1" customWidth="1"/>
    <col min="3" max="3" width="23.25" style="1" customWidth="1"/>
    <col min="4" max="7" width="18.75" style="1" customWidth="1"/>
    <col min="8" max="8" width="34.5" style="1" customWidth="1"/>
    <col min="9" max="9" width="32.625" style="1" customWidth="1"/>
    <col min="10" max="14" width="18.75" style="1" customWidth="1"/>
    <col min="15" max="15" width="19.375" style="1" customWidth="1"/>
    <col min="16" max="16384" width="10.75" style="1"/>
  </cols>
  <sheetData>
    <row r="1" spans="1:199" s="5" customFormat="1" ht="42" customHeight="1" thickBot="1" x14ac:dyDescent="0.3">
      <c r="A1" s="4"/>
      <c r="B1" s="45" t="s">
        <v>3</v>
      </c>
      <c r="C1" s="30"/>
      <c r="D1" s="30"/>
      <c r="E1" s="30"/>
      <c r="F1" s="89"/>
      <c r="G1" s="89"/>
      <c r="H1" s="89"/>
      <c r="I1" s="89"/>
      <c r="J1" s="89"/>
      <c r="K1" s="89"/>
      <c r="L1" s="31"/>
      <c r="M1" s="31"/>
      <c r="N1" s="31"/>
      <c r="O1" s="31"/>
      <c r="P1" s="31"/>
      <c r="Q1" s="31"/>
      <c r="R1" s="31"/>
      <c r="S1" s="31"/>
      <c r="T1" s="3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</row>
    <row r="2" spans="1:199" ht="34.9" customHeight="1" thickBot="1" x14ac:dyDescent="0.35">
      <c r="B2" s="60" t="s">
        <v>52</v>
      </c>
      <c r="C2" s="86"/>
      <c r="D2" s="86"/>
      <c r="E2" s="32"/>
      <c r="F2" s="49" t="s">
        <v>6</v>
      </c>
      <c r="G2" s="9"/>
      <c r="H2" s="33"/>
      <c r="I2" s="33"/>
      <c r="J2" s="50" t="s">
        <v>26</v>
      </c>
      <c r="K2" s="9"/>
      <c r="L2" s="9"/>
      <c r="M2" s="9"/>
      <c r="N2" s="9"/>
      <c r="O2" s="9"/>
      <c r="P2" s="9"/>
      <c r="Q2" s="9"/>
      <c r="R2" s="9"/>
      <c r="S2" s="9"/>
      <c r="T2" s="9"/>
    </row>
    <row r="3" spans="1:199" ht="100.15" customHeight="1" x14ac:dyDescent="0.3">
      <c r="B3" s="52" t="s">
        <v>4</v>
      </c>
      <c r="C3" s="34" t="e">
        <f>AVERAGE(Data!B15:M15)</f>
        <v>#DIV/0!</v>
      </c>
      <c r="D3" s="35" t="s">
        <v>5</v>
      </c>
      <c r="E3" s="9"/>
      <c r="F3" s="36"/>
      <c r="G3" s="9"/>
      <c r="H3" s="9"/>
      <c r="I3" s="9"/>
      <c r="J3" s="37"/>
      <c r="K3" s="9"/>
      <c r="L3" s="9"/>
      <c r="M3" s="9"/>
      <c r="N3" s="9"/>
      <c r="O3" s="9"/>
      <c r="P3" s="9"/>
      <c r="Q3" s="9"/>
      <c r="R3" s="9"/>
      <c r="S3" s="9"/>
      <c r="T3" s="9"/>
    </row>
    <row r="4" spans="1:199" ht="100.15" customHeight="1" x14ac:dyDescent="0.3">
      <c r="B4" s="53" t="s">
        <v>9</v>
      </c>
      <c r="C4" s="38">
        <f>Data!N13</f>
        <v>0</v>
      </c>
      <c r="D4" s="39" t="s">
        <v>11</v>
      </c>
      <c r="E4" s="9"/>
      <c r="F4" s="36"/>
      <c r="G4" s="9"/>
      <c r="H4" s="9"/>
      <c r="I4" s="9"/>
      <c r="J4" s="37"/>
      <c r="K4" s="9"/>
      <c r="L4" s="9"/>
      <c r="M4" s="9"/>
      <c r="N4" s="9"/>
      <c r="O4" s="9"/>
      <c r="P4" s="9"/>
      <c r="Q4" s="9"/>
      <c r="R4" s="9"/>
      <c r="S4" s="9"/>
      <c r="T4" s="9"/>
    </row>
    <row r="5" spans="1:199" ht="100.15" customHeight="1" x14ac:dyDescent="0.3">
      <c r="B5" s="54" t="s">
        <v>12</v>
      </c>
      <c r="C5" s="40" t="e">
        <f>AVERAGE(Data!O16:P16)</f>
        <v>#DIV/0!</v>
      </c>
      <c r="D5" s="41" t="s">
        <v>29</v>
      </c>
      <c r="E5" s="9"/>
      <c r="F5" s="36"/>
      <c r="G5" s="9"/>
      <c r="H5" s="9"/>
      <c r="I5" s="9"/>
      <c r="J5" s="37"/>
      <c r="K5" s="9"/>
      <c r="L5" s="9"/>
      <c r="M5" s="9"/>
      <c r="N5" s="9"/>
      <c r="O5" s="9"/>
      <c r="P5" s="9"/>
      <c r="Q5" s="9"/>
      <c r="R5" s="9"/>
      <c r="S5" s="9"/>
      <c r="T5" s="9"/>
    </row>
    <row r="6" spans="1:199" ht="100.15" customHeight="1" x14ac:dyDescent="0.3">
      <c r="B6" s="54" t="s">
        <v>28</v>
      </c>
      <c r="C6" s="40" t="e">
        <f>AVERAGE(Data!O19:P19)</f>
        <v>#DIV/0!</v>
      </c>
      <c r="D6" s="41" t="s">
        <v>29</v>
      </c>
      <c r="E6" s="9"/>
      <c r="F6" s="36"/>
      <c r="G6" s="9"/>
      <c r="H6" s="9"/>
      <c r="I6" s="9"/>
      <c r="J6" s="37"/>
      <c r="K6" s="9"/>
      <c r="L6" s="9"/>
      <c r="M6" s="9"/>
      <c r="N6" s="9"/>
      <c r="O6" s="9"/>
      <c r="P6" s="9"/>
      <c r="Q6" s="9"/>
      <c r="R6" s="9"/>
      <c r="S6" s="9"/>
      <c r="T6" s="9"/>
    </row>
    <row r="7" spans="1:199" ht="34.9" customHeight="1" x14ac:dyDescent="0.3">
      <c r="B7" s="59"/>
      <c r="C7" s="40"/>
      <c r="D7" s="4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199" ht="34.9" customHeight="1" x14ac:dyDescent="0.3">
      <c r="B8" s="57" t="s">
        <v>2</v>
      </c>
      <c r="C8" s="33"/>
      <c r="D8" s="33"/>
      <c r="F8" s="55" t="s">
        <v>12</v>
      </c>
      <c r="G8" s="33"/>
      <c r="H8" s="42"/>
      <c r="I8" s="42"/>
      <c r="J8" s="51" t="s">
        <v>27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199" ht="154.9" customHeight="1" x14ac:dyDescent="0.3">
      <c r="B9" s="58"/>
      <c r="C9" s="9"/>
      <c r="D9" s="9"/>
      <c r="F9" s="43"/>
      <c r="G9" s="9"/>
      <c r="H9" s="9"/>
      <c r="I9" s="9"/>
      <c r="J9" s="44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199" x14ac:dyDescent="0.3">
      <c r="B10" s="58"/>
      <c r="C10" s="9"/>
      <c r="D10" s="9"/>
      <c r="H10" s="9"/>
      <c r="I10" s="9"/>
      <c r="J10" s="44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199" x14ac:dyDescent="0.3">
      <c r="H11" s="9"/>
      <c r="I11" s="9"/>
      <c r="J11" s="44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199" ht="24" customHeight="1" x14ac:dyDescent="0.3">
      <c r="F12" s="55" t="s">
        <v>28</v>
      </c>
      <c r="G12" s="33"/>
      <c r="H12" s="42"/>
      <c r="I12" s="42"/>
      <c r="J12" s="44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199" ht="154.9" customHeight="1" x14ac:dyDescent="0.3">
      <c r="F13" s="43"/>
      <c r="G13" s="9"/>
      <c r="H13" s="9"/>
      <c r="I13" s="9"/>
      <c r="J13" s="44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199" ht="10.15" customHeight="1" x14ac:dyDescent="0.3">
      <c r="B14" s="56"/>
      <c r="C14" s="9"/>
      <c r="D14" s="9"/>
      <c r="H14" s="9"/>
      <c r="I14" s="9"/>
    </row>
    <row r="15" spans="1:199" s="3" customFormat="1" ht="45" customHeight="1" x14ac:dyDescent="0.3">
      <c r="F15" s="1"/>
      <c r="G15" s="1"/>
      <c r="H15" s="9"/>
    </row>
    <row r="16" spans="1:199" ht="30" customHeight="1" x14ac:dyDescent="0.3">
      <c r="A16" s="2"/>
    </row>
    <row r="17" spans="1:15" ht="30" customHeight="1" x14ac:dyDescent="0.3">
      <c r="A17" s="2"/>
      <c r="O17" s="42"/>
    </row>
    <row r="18" spans="1:15" ht="30" customHeight="1" x14ac:dyDescent="0.3">
      <c r="A18" s="2"/>
      <c r="O18" s="9"/>
    </row>
    <row r="19" spans="1:15" ht="17.25" customHeight="1" x14ac:dyDescent="0.3">
      <c r="O19" s="9"/>
    </row>
    <row r="20" spans="1:15" ht="30" customHeight="1" x14ac:dyDescent="0.3">
      <c r="O20" s="33"/>
    </row>
    <row r="21" spans="1:15" ht="30" customHeight="1" x14ac:dyDescent="0.3">
      <c r="O21" s="9"/>
    </row>
    <row r="22" spans="1:15" ht="30" customHeight="1" x14ac:dyDescent="0.3"/>
    <row r="23" spans="1:15" ht="17.25" customHeight="1" x14ac:dyDescent="0.3"/>
    <row r="24" spans="1:15" ht="30" customHeight="1" x14ac:dyDescent="0.3"/>
    <row r="25" spans="1:15" ht="30" customHeight="1" x14ac:dyDescent="0.3"/>
  </sheetData>
  <sheetProtection algorithmName="SHA-512" hashValue="8v2x6SL6CLiITFfCpA4H8pRxbAnslKyLCoGAjuuzbLYO3EgYOEbZR6FxqbQ3IAa7B74aqzFa3XGmy03wafPkJQ==" saltValue="AFpnZxilAgr0D9Cu3WLG0g==" spinCount="100000" sheet="1" objects="1" scenarios="1" selectLockedCells="1"/>
  <mergeCells count="1">
    <mergeCell ref="F1:K1"/>
  </mergeCells>
  <phoneticPr fontId="3" type="noConversion"/>
  <pageMargins left="0.4" right="0.4" top="0.4" bottom="0.4" header="0" footer="0"/>
  <pageSetup scale="54" fitToHeight="0" orientation="landscape" horizontalDpi="4294967292" verticalDpi="4294967292"/>
  <rowBreaks count="1" manualBreakCount="1">
    <brk id="14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Quarter" prompt="Select the reporting quarter from the list." xr:uid="{EE54613A-CD3B-422C-BF66-5CD200ECA799}">
          <x14:formula1>
            <xm:f>Data!$B$25:$B$28</xm:f>
          </x14:formula1>
          <xm:sqref>D2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F4CD-85BE-412B-A684-9DB16D37A683}">
  <dimension ref="A1:P29"/>
  <sheetViews>
    <sheetView tabSelected="1" workbookViewId="0">
      <selection activeCell="B4" sqref="B4"/>
    </sheetView>
  </sheetViews>
  <sheetFormatPr defaultRowHeight="15.75" x14ac:dyDescent="0.25"/>
  <cols>
    <col min="1" max="1" width="28.125" customWidth="1"/>
    <col min="2" max="13" width="15.75" customWidth="1"/>
    <col min="14" max="14" width="10.125" customWidth="1"/>
    <col min="15" max="15" width="17.5" customWidth="1"/>
    <col min="16" max="16" width="11.875" bestFit="1" customWidth="1"/>
  </cols>
  <sheetData>
    <row r="1" spans="1:16" ht="33.75" thickBot="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9"/>
      <c r="P1" s="9"/>
    </row>
    <row r="2" spans="1:16" ht="17.25" x14ac:dyDescent="0.3">
      <c r="A2" s="28" t="s">
        <v>16</v>
      </c>
      <c r="H2" s="75" t="s">
        <v>47</v>
      </c>
      <c r="I2" s="77"/>
      <c r="J2" s="77"/>
      <c r="K2" s="77"/>
      <c r="L2" s="78"/>
      <c r="M2" s="9"/>
      <c r="N2" s="9"/>
      <c r="O2" s="9"/>
      <c r="P2" s="9"/>
    </row>
    <row r="3" spans="1:16" ht="18" thickBot="1" x14ac:dyDescent="0.35">
      <c r="B3" s="19" t="s">
        <v>7</v>
      </c>
      <c r="C3" s="20" t="s">
        <v>8</v>
      </c>
      <c r="D3" s="21" t="s">
        <v>13</v>
      </c>
      <c r="E3" s="22" t="s">
        <v>14</v>
      </c>
      <c r="F3" s="23" t="s">
        <v>15</v>
      </c>
      <c r="H3" s="79" t="s">
        <v>53</v>
      </c>
      <c r="I3" s="80"/>
      <c r="J3" s="80"/>
      <c r="K3" s="80"/>
      <c r="L3" s="81"/>
      <c r="M3" s="9"/>
      <c r="N3" s="9"/>
      <c r="O3" s="9"/>
      <c r="P3" s="9"/>
    </row>
    <row r="4" spans="1:16" ht="18" thickBot="1" x14ac:dyDescent="0.35">
      <c r="B4" s="46"/>
      <c r="C4" s="46"/>
      <c r="D4" s="46"/>
      <c r="E4" s="46"/>
      <c r="F4" s="46"/>
      <c r="L4" s="9"/>
      <c r="M4" s="9"/>
      <c r="N4" s="9"/>
      <c r="O4" s="9"/>
      <c r="P4" s="9"/>
    </row>
    <row r="5" spans="1:16" ht="18" thickBot="1" x14ac:dyDescent="0.35">
      <c r="B5" s="27"/>
      <c r="C5" s="27"/>
      <c r="D5" s="27"/>
      <c r="E5" s="27"/>
      <c r="F5" s="27"/>
      <c r="L5" s="9"/>
      <c r="M5" s="9"/>
      <c r="N5" s="9"/>
      <c r="O5" s="9"/>
      <c r="P5" s="9"/>
    </row>
    <row r="6" spans="1:16" ht="17.25" x14ac:dyDescent="0.3">
      <c r="A6" s="28" t="s">
        <v>23</v>
      </c>
      <c r="G6" s="9"/>
      <c r="H6" s="75" t="s">
        <v>47</v>
      </c>
      <c r="I6" s="76"/>
      <c r="J6" s="77"/>
      <c r="K6" s="77"/>
      <c r="L6" s="78"/>
      <c r="M6" s="9"/>
      <c r="N6" s="9"/>
      <c r="O6" s="9"/>
      <c r="P6" s="9"/>
    </row>
    <row r="7" spans="1:16" ht="18" thickBot="1" x14ac:dyDescent="0.35">
      <c r="B7" s="18" t="s">
        <v>44</v>
      </c>
      <c r="C7" s="17" t="s">
        <v>45</v>
      </c>
      <c r="D7" s="16" t="s">
        <v>46</v>
      </c>
      <c r="H7" s="79" t="s">
        <v>54</v>
      </c>
      <c r="I7" s="80"/>
      <c r="J7" s="67"/>
      <c r="K7" s="67"/>
      <c r="L7" s="81"/>
      <c r="M7" s="9"/>
      <c r="N7" s="9"/>
      <c r="O7" s="9"/>
      <c r="P7" s="9"/>
    </row>
    <row r="8" spans="1:16" ht="18" thickBot="1" x14ac:dyDescent="0.35">
      <c r="B8" s="46"/>
      <c r="C8" s="46"/>
      <c r="D8" s="46"/>
      <c r="J8" s="9"/>
      <c r="K8" s="9"/>
      <c r="L8" s="9"/>
      <c r="M8" s="9"/>
      <c r="N8" s="9"/>
      <c r="O8" s="9"/>
      <c r="P8" s="9"/>
    </row>
    <row r="9" spans="1:16" ht="17.25" x14ac:dyDescent="0.3">
      <c r="J9" s="9"/>
      <c r="K9" s="9"/>
      <c r="L9" s="9"/>
      <c r="M9" s="9"/>
      <c r="N9" s="9"/>
    </row>
    <row r="10" spans="1:16" ht="20.25" x14ac:dyDescent="0.3">
      <c r="A10" s="28" t="s">
        <v>17</v>
      </c>
      <c r="B10" s="28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6" ht="18" thickBot="1" x14ac:dyDescent="0.35">
      <c r="A11" s="9"/>
      <c r="B11" s="24" t="s">
        <v>41</v>
      </c>
      <c r="C11" s="24" t="s">
        <v>42</v>
      </c>
      <c r="D11" s="24" t="s">
        <v>43</v>
      </c>
      <c r="E11" s="11" t="s">
        <v>32</v>
      </c>
      <c r="F11" s="11" t="s">
        <v>33</v>
      </c>
      <c r="G11" s="11" t="s">
        <v>34</v>
      </c>
      <c r="H11" s="12" t="s">
        <v>35</v>
      </c>
      <c r="I11" s="12" t="s">
        <v>36</v>
      </c>
      <c r="J11" s="12" t="s">
        <v>37</v>
      </c>
      <c r="K11" s="13" t="s">
        <v>38</v>
      </c>
      <c r="L11" s="13" t="s">
        <v>39</v>
      </c>
      <c r="M11" s="13" t="s">
        <v>40</v>
      </c>
      <c r="N11" s="63" t="s">
        <v>10</v>
      </c>
    </row>
    <row r="12" spans="1:16" ht="18" thickBot="1" x14ac:dyDescent="0.35">
      <c r="A12" s="25" t="s">
        <v>18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14">
        <f>SUM(B12:M12)</f>
        <v>0</v>
      </c>
      <c r="O12" s="9"/>
      <c r="P12" s="9"/>
    </row>
    <row r="13" spans="1:16" ht="18" thickBot="1" x14ac:dyDescent="0.35">
      <c r="A13" s="25" t="s">
        <v>19</v>
      </c>
      <c r="B13" s="88" t="str">
        <f>IF(ISBLANK(B12),"",C$22+B12-B14)</f>
        <v/>
      </c>
      <c r="C13" s="88" t="str">
        <f>IF(ISBLANK(C12),"",B13+B12-B14)</f>
        <v/>
      </c>
      <c r="D13" s="88" t="str">
        <f t="shared" ref="D13:M13" si="0">IF(ISBLANK(D12),"",C13+C12-C14)</f>
        <v/>
      </c>
      <c r="E13" s="88" t="str">
        <f t="shared" si="0"/>
        <v/>
      </c>
      <c r="F13" s="88" t="str">
        <f t="shared" si="0"/>
        <v/>
      </c>
      <c r="G13" s="88" t="str">
        <f t="shared" si="0"/>
        <v/>
      </c>
      <c r="H13" s="88" t="str">
        <f t="shared" si="0"/>
        <v/>
      </c>
      <c r="I13" s="88" t="str">
        <f t="shared" si="0"/>
        <v/>
      </c>
      <c r="J13" s="88" t="str">
        <f t="shared" si="0"/>
        <v/>
      </c>
      <c r="K13" s="88" t="str">
        <f t="shared" si="0"/>
        <v/>
      </c>
      <c r="L13" s="88" t="str">
        <f t="shared" si="0"/>
        <v/>
      </c>
      <c r="M13" s="88" t="str">
        <f t="shared" si="0"/>
        <v/>
      </c>
      <c r="N13" s="14">
        <f>C22+N12-N14</f>
        <v>0</v>
      </c>
      <c r="O13" s="9"/>
      <c r="P13" s="9"/>
    </row>
    <row r="14" spans="1:16" ht="18" thickBot="1" x14ac:dyDescent="0.35">
      <c r="A14" s="25" t="s">
        <v>20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14">
        <f>SUM(B14:M14)</f>
        <v>0</v>
      </c>
      <c r="O14" s="9"/>
      <c r="P14" s="9"/>
    </row>
    <row r="15" spans="1:16" ht="18" thickBot="1" x14ac:dyDescent="0.35">
      <c r="A15" s="25" t="s">
        <v>1</v>
      </c>
      <c r="B15" s="61" t="str">
        <f t="shared" ref="B15:M15" si="1">IF(ISBLANK(B14),"",IF(ISBLANK(B12),"",B14/B12))</f>
        <v/>
      </c>
      <c r="C15" s="62" t="str">
        <f t="shared" si="1"/>
        <v/>
      </c>
      <c r="D15" s="62" t="str">
        <f t="shared" si="1"/>
        <v/>
      </c>
      <c r="E15" s="62" t="str">
        <f t="shared" si="1"/>
        <v/>
      </c>
      <c r="F15" s="62" t="str">
        <f t="shared" si="1"/>
        <v/>
      </c>
      <c r="G15" s="62" t="str">
        <f t="shared" si="1"/>
        <v/>
      </c>
      <c r="H15" s="62" t="str">
        <f t="shared" si="1"/>
        <v/>
      </c>
      <c r="I15" s="62" t="str">
        <f t="shared" si="1"/>
        <v/>
      </c>
      <c r="J15" s="62" t="str">
        <f t="shared" si="1"/>
        <v/>
      </c>
      <c r="K15" s="62" t="str">
        <f t="shared" si="1"/>
        <v/>
      </c>
      <c r="L15" s="62" t="str">
        <f t="shared" si="1"/>
        <v/>
      </c>
      <c r="M15" s="62" t="str">
        <f t="shared" si="1"/>
        <v/>
      </c>
      <c r="N15" s="9"/>
      <c r="O15" s="29" t="s">
        <v>25</v>
      </c>
      <c r="P15" s="29" t="s">
        <v>24</v>
      </c>
    </row>
    <row r="16" spans="1:16" ht="18" thickBot="1" x14ac:dyDescent="0.35">
      <c r="A16" s="25" t="s">
        <v>21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O16" s="15" t="str">
        <f>IF(ISBLANK(B17),"",AVERAGE(B17:M17))</f>
        <v/>
      </c>
      <c r="P16" s="15" t="str">
        <f>IF(ISBLANK(B16),"",AVERAGE(B16:M16))</f>
        <v/>
      </c>
    </row>
    <row r="17" spans="1:16" ht="18" thickBot="1" x14ac:dyDescent="0.35">
      <c r="A17" s="25" t="s">
        <v>22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P17" s="9"/>
    </row>
    <row r="18" spans="1:16" ht="18" thickBot="1" x14ac:dyDescent="0.35">
      <c r="A18" s="25" t="s">
        <v>30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9"/>
      <c r="O18" s="29" t="s">
        <v>25</v>
      </c>
      <c r="P18" s="29" t="s">
        <v>24</v>
      </c>
    </row>
    <row r="19" spans="1:16" ht="18" thickBot="1" x14ac:dyDescent="0.35">
      <c r="A19" s="25" t="s">
        <v>31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9"/>
      <c r="O19" s="15" t="str">
        <f>IF(ISBLANK(B19),"",AVERAGE(B19:M19))</f>
        <v/>
      </c>
      <c r="P19" s="15" t="str">
        <f>IF(ISBLANK(B18),"",AVERAGE(B18:M18))</f>
        <v/>
      </c>
    </row>
    <row r="20" spans="1:16" ht="18" thickBot="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9.5" thickBot="1" x14ac:dyDescent="0.45">
      <c r="A21" s="28"/>
      <c r="B21" s="90" t="s">
        <v>61</v>
      </c>
      <c r="C21" s="91"/>
      <c r="D21" s="92"/>
      <c r="E21" s="9"/>
      <c r="F21" s="9"/>
      <c r="G21" s="75" t="s">
        <v>47</v>
      </c>
      <c r="H21" s="69"/>
      <c r="I21" s="69"/>
      <c r="J21" s="69"/>
      <c r="K21" s="69"/>
      <c r="L21" s="70"/>
      <c r="M21" s="9"/>
      <c r="N21" s="9"/>
      <c r="O21" s="9"/>
      <c r="P21" s="9"/>
    </row>
    <row r="22" spans="1:16" ht="19.5" thickBot="1" x14ac:dyDescent="0.45">
      <c r="A22" s="26"/>
      <c r="B22" s="64"/>
      <c r="C22" s="87"/>
      <c r="D22" s="65"/>
      <c r="E22" s="9"/>
      <c r="F22" s="9"/>
      <c r="G22" s="71" t="s">
        <v>58</v>
      </c>
      <c r="H22" s="72"/>
      <c r="I22" s="72"/>
      <c r="J22" s="72"/>
      <c r="K22" s="72"/>
      <c r="L22" s="73"/>
      <c r="M22" s="9"/>
      <c r="N22" s="9"/>
      <c r="O22" s="9"/>
      <c r="P22" s="9"/>
    </row>
    <row r="23" spans="1:16" ht="19.5" thickBot="1" x14ac:dyDescent="0.45">
      <c r="B23" s="66"/>
      <c r="C23" s="67"/>
      <c r="D23" s="68"/>
      <c r="E23" s="9"/>
      <c r="F23" s="9"/>
      <c r="G23" s="71" t="s">
        <v>59</v>
      </c>
      <c r="H23" s="84"/>
      <c r="I23" s="72"/>
      <c r="J23" s="72"/>
      <c r="K23" s="72"/>
      <c r="L23" s="73"/>
      <c r="M23" s="9"/>
      <c r="N23" s="9"/>
      <c r="O23" s="9"/>
      <c r="P23" s="9"/>
    </row>
    <row r="24" spans="1:16" ht="18.75" x14ac:dyDescent="0.4">
      <c r="B24" s="9"/>
      <c r="C24" s="9"/>
      <c r="D24" s="9"/>
      <c r="E24" s="9"/>
      <c r="F24" s="9"/>
      <c r="G24" s="71" t="s">
        <v>60</v>
      </c>
      <c r="H24" s="84"/>
      <c r="I24" s="72"/>
      <c r="J24" s="72"/>
      <c r="K24" s="72"/>
      <c r="L24" s="73"/>
      <c r="M24" s="9"/>
      <c r="N24" s="9"/>
      <c r="O24" s="9"/>
      <c r="P24" s="9"/>
    </row>
    <row r="25" spans="1:16" ht="18.75" x14ac:dyDescent="0.4">
      <c r="A25" s="28"/>
      <c r="B25" s="82" t="s">
        <v>48</v>
      </c>
      <c r="C25" s="9"/>
      <c r="D25" s="9"/>
      <c r="E25" s="9"/>
      <c r="F25" s="9"/>
      <c r="G25" s="71" t="s">
        <v>55</v>
      </c>
      <c r="H25" s="72"/>
      <c r="I25" s="72"/>
      <c r="J25" s="72"/>
      <c r="K25" s="72"/>
      <c r="L25" s="73"/>
      <c r="M25" s="9"/>
      <c r="N25" s="9"/>
      <c r="O25" s="9"/>
      <c r="P25" s="9"/>
    </row>
    <row r="26" spans="1:16" ht="18.75" x14ac:dyDescent="0.4">
      <c r="B26" s="82" t="s">
        <v>49</v>
      </c>
      <c r="C26" s="9"/>
      <c r="D26" s="9"/>
      <c r="E26" s="9"/>
      <c r="F26" s="9"/>
      <c r="G26" s="71" t="s">
        <v>56</v>
      </c>
      <c r="H26" s="72"/>
      <c r="I26" s="83"/>
      <c r="J26" s="83"/>
      <c r="K26" s="83"/>
      <c r="L26" s="85"/>
      <c r="M26" s="9"/>
      <c r="N26" s="9"/>
      <c r="O26" s="9"/>
      <c r="P26" s="9"/>
    </row>
    <row r="27" spans="1:16" ht="19.5" thickBot="1" x14ac:dyDescent="0.45">
      <c r="B27" s="82" t="s">
        <v>50</v>
      </c>
      <c r="C27" s="9"/>
      <c r="D27" s="9"/>
      <c r="E27" s="9"/>
      <c r="F27" s="9"/>
      <c r="G27" s="66" t="s">
        <v>57</v>
      </c>
      <c r="H27" s="74"/>
      <c r="I27" s="67"/>
      <c r="J27" s="67"/>
      <c r="K27" s="67"/>
      <c r="L27" s="81"/>
      <c r="M27" s="9"/>
      <c r="N27" s="9"/>
      <c r="O27" s="9"/>
      <c r="P27" s="9"/>
    </row>
    <row r="28" spans="1:16" ht="17.25" x14ac:dyDescent="0.3">
      <c r="A28" s="9"/>
      <c r="B28" s="82" t="s">
        <v>51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7.2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sheetProtection algorithmName="SHA-512" hashValue="SG5r9cO/s9ddmBgO5BeaWh1yPu+i7guYezfLBBLbIC6KbCyuCP7gLOPda0lJYtwNxLblYRSFOEUkg4VQ/Iv91A==" saltValue="lmtCjr7q99+MWxNiUvrbCw==" spinCount="100000" sheet="1" objects="1" scenarios="1" selectLockedCells="1"/>
  <mergeCells count="1">
    <mergeCell ref="B21:D21"/>
  </mergeCells>
  <phoneticPr fontId="2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Court Operational Dashboard</vt:lpstr>
      <vt:lpstr>Data</vt:lpstr>
      <vt:lpstr>'Court Operational Dashboard'!Print_Area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2024-07-16T23:17:32Z</dcterms:created>
  <dcterms:modified xsi:type="dcterms:W3CDTF">2024-07-17T01:17:43Z</dcterms:modified>
</cp:coreProperties>
</file>